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ja.markovic\Desktop\"/>
    </mc:Choice>
  </mc:AlternateContent>
  <bookViews>
    <workbookView xWindow="0" yWindow="0" windowWidth="38400" windowHeight="1770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<sst xmlns="http://schemas.openxmlformats.org/spreadsheetml/2006/main" count="543" uniqueCount="140">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</sst>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5" zoomScaleNormal="85" zoomScaleSheetLayoutView="85" workbookViewId="0">
      <pane xSplit="2" ySplit="8" topLeftCell="AS9" activePane="bottomRight" state="frozen"/>
      <selection pane="topRight" activeCell="C1" sqref="C1"/>
      <selection pane="bottomLeft" activeCell="A11" sqref="A11"/>
      <selection pane="bottomRight" activeCell="AT11" sqref="AT11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2" t="s">
        <v>73</v>
      </c>
      <c r="B2" s="34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241" t="s">
        <v>89</v>
      </c>
      <c r="N2" s="242"/>
      <c r="X2" s="318">
        <f>+C2</f>
        <v>0</v>
      </c>
      <c r="Y2" s="318"/>
      <c r="Z2" s="318"/>
      <c r="AA2" s="318"/>
      <c r="AB2" s="318"/>
      <c r="AC2" s="318"/>
      <c r="AD2" s="318"/>
      <c r="AE2" s="318"/>
      <c r="AF2" s="318"/>
      <c r="AG2" s="318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296" t="s">
        <v>108</v>
      </c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</row>
    <row r="4" spans="1:86" ht="19.5" thickBot="1" x14ac:dyDescent="0.35">
      <c r="B4" s="222" t="s">
        <v>93</v>
      </c>
      <c r="C4" s="303" t="s">
        <v>90</v>
      </c>
      <c r="D4" s="298"/>
      <c r="E4" s="298"/>
      <c r="F4" s="298"/>
      <c r="G4" s="298"/>
      <c r="H4" s="298"/>
      <c r="I4" s="298"/>
      <c r="J4" s="298"/>
      <c r="K4" s="298"/>
      <c r="L4" s="299"/>
      <c r="M4" s="299"/>
      <c r="N4" s="299"/>
      <c r="O4" s="298"/>
      <c r="P4" s="298"/>
      <c r="Q4" s="298"/>
      <c r="R4" s="298"/>
      <c r="S4" s="298"/>
      <c r="T4" s="298"/>
      <c r="U4" s="298"/>
      <c r="V4" s="298"/>
      <c r="W4" s="304"/>
      <c r="X4" s="298" t="s">
        <v>96</v>
      </c>
      <c r="Y4" s="298"/>
      <c r="Z4" s="298"/>
      <c r="AA4" s="298"/>
      <c r="AB4" s="298"/>
      <c r="AC4" s="298"/>
      <c r="AD4" s="298"/>
      <c r="AE4" s="298"/>
      <c r="AF4" s="298"/>
      <c r="AG4" s="299"/>
      <c r="AH4" s="299"/>
      <c r="AI4" s="299"/>
      <c r="AJ4" s="298"/>
      <c r="AK4" s="298"/>
      <c r="AL4" s="298"/>
      <c r="AM4" s="298"/>
      <c r="AN4" s="298"/>
      <c r="AO4" s="298"/>
      <c r="AP4" s="298"/>
      <c r="AQ4" s="298"/>
      <c r="AR4" s="298"/>
      <c r="AS4" s="297" t="s">
        <v>91</v>
      </c>
      <c r="AT4" s="298"/>
      <c r="AU4" s="298"/>
      <c r="AV4" s="298"/>
      <c r="AW4" s="298"/>
      <c r="AX4" s="298"/>
      <c r="AY4" s="298"/>
      <c r="AZ4" s="298"/>
      <c r="BA4" s="298"/>
      <c r="BB4" s="299"/>
      <c r="BC4" s="299"/>
      <c r="BD4" s="299"/>
      <c r="BE4" s="298"/>
      <c r="BF4" s="298"/>
      <c r="BG4" s="298"/>
      <c r="BH4" s="298"/>
      <c r="BI4" s="298"/>
      <c r="BJ4" s="298"/>
      <c r="BK4" s="298"/>
      <c r="BL4" s="298"/>
      <c r="BM4" s="298"/>
      <c r="BN4" s="297" t="s">
        <v>92</v>
      </c>
      <c r="BO4" s="298"/>
      <c r="BP4" s="298"/>
      <c r="BQ4" s="298"/>
      <c r="BR4" s="298"/>
      <c r="BS4" s="298"/>
      <c r="BT4" s="298"/>
      <c r="BU4" s="298"/>
      <c r="BV4" s="298"/>
      <c r="BW4" s="299"/>
      <c r="BX4" s="299"/>
      <c r="BY4" s="299"/>
      <c r="BZ4" s="298"/>
      <c r="CA4" s="298"/>
      <c r="CB4" s="298"/>
      <c r="CC4" s="298"/>
      <c r="CD4" s="298"/>
      <c r="CE4" s="298"/>
      <c r="CF4" s="298"/>
      <c r="CG4" s="298"/>
      <c r="CH4" s="298"/>
    </row>
    <row r="5" spans="1:86" ht="68.45" customHeight="1" x14ac:dyDescent="0.25">
      <c r="A5" s="326" t="s">
        <v>70</v>
      </c>
      <c r="B5" s="328" t="s">
        <v>0</v>
      </c>
      <c r="C5" s="305" t="s">
        <v>125</v>
      </c>
      <c r="D5" s="306"/>
      <c r="E5" s="307"/>
      <c r="F5" s="308" t="s">
        <v>126</v>
      </c>
      <c r="G5" s="309"/>
      <c r="H5" s="310"/>
      <c r="I5" s="311" t="s">
        <v>127</v>
      </c>
      <c r="J5" s="306"/>
      <c r="K5" s="306"/>
      <c r="L5" s="312" t="s">
        <v>109</v>
      </c>
      <c r="M5" s="312"/>
      <c r="N5" s="312"/>
      <c r="O5" s="308" t="s">
        <v>110</v>
      </c>
      <c r="P5" s="309"/>
      <c r="Q5" s="310"/>
      <c r="R5" s="308" t="s">
        <v>111</v>
      </c>
      <c r="S5" s="309"/>
      <c r="T5" s="310"/>
      <c r="U5" s="311" t="s">
        <v>112</v>
      </c>
      <c r="V5" s="306"/>
      <c r="W5" s="313"/>
      <c r="X5" s="337" t="s">
        <v>128</v>
      </c>
      <c r="Y5" s="337"/>
      <c r="Z5" s="338"/>
      <c r="AA5" s="319" t="s">
        <v>126</v>
      </c>
      <c r="AB5" s="320"/>
      <c r="AC5" s="321"/>
      <c r="AD5" s="322" t="s">
        <v>127</v>
      </c>
      <c r="AE5" s="323"/>
      <c r="AF5" s="323"/>
      <c r="AG5" s="331" t="s">
        <v>109</v>
      </c>
      <c r="AH5" s="331"/>
      <c r="AI5" s="331"/>
      <c r="AJ5" s="319" t="s">
        <v>110</v>
      </c>
      <c r="AK5" s="320"/>
      <c r="AL5" s="321"/>
      <c r="AM5" s="319" t="s">
        <v>111</v>
      </c>
      <c r="AN5" s="320"/>
      <c r="AO5" s="321"/>
      <c r="AP5" s="322" t="s">
        <v>112</v>
      </c>
      <c r="AQ5" s="323"/>
      <c r="AR5" s="323"/>
      <c r="AS5" s="351" t="s">
        <v>128</v>
      </c>
      <c r="AT5" s="337"/>
      <c r="AU5" s="338"/>
      <c r="AV5" s="319" t="s">
        <v>126</v>
      </c>
      <c r="AW5" s="320"/>
      <c r="AX5" s="321"/>
      <c r="AY5" s="322" t="s">
        <v>127</v>
      </c>
      <c r="AZ5" s="323"/>
      <c r="BA5" s="323"/>
      <c r="BB5" s="331" t="s">
        <v>109</v>
      </c>
      <c r="BC5" s="331"/>
      <c r="BD5" s="331"/>
      <c r="BE5" s="319" t="s">
        <v>110</v>
      </c>
      <c r="BF5" s="320"/>
      <c r="BG5" s="321"/>
      <c r="BH5" s="319" t="s">
        <v>111</v>
      </c>
      <c r="BI5" s="320"/>
      <c r="BJ5" s="321"/>
      <c r="BK5" s="322" t="s">
        <v>112</v>
      </c>
      <c r="BL5" s="323"/>
      <c r="BM5" s="323"/>
      <c r="BN5" s="351" t="s">
        <v>128</v>
      </c>
      <c r="BO5" s="337"/>
      <c r="BP5" s="338"/>
      <c r="BQ5" s="319" t="s">
        <v>126</v>
      </c>
      <c r="BR5" s="320"/>
      <c r="BS5" s="321"/>
      <c r="BT5" s="322" t="s">
        <v>127</v>
      </c>
      <c r="BU5" s="323"/>
      <c r="BV5" s="323"/>
      <c r="BW5" s="331" t="s">
        <v>109</v>
      </c>
      <c r="BX5" s="331"/>
      <c r="BY5" s="331"/>
      <c r="BZ5" s="319" t="s">
        <v>110</v>
      </c>
      <c r="CA5" s="320"/>
      <c r="CB5" s="321"/>
      <c r="CC5" s="319" t="s">
        <v>111</v>
      </c>
      <c r="CD5" s="320"/>
      <c r="CE5" s="321"/>
      <c r="CF5" s="322" t="s">
        <v>112</v>
      </c>
      <c r="CG5" s="323"/>
      <c r="CH5" s="323"/>
    </row>
    <row r="6" spans="1:86" ht="75.75" customHeight="1" x14ac:dyDescent="0.25">
      <c r="A6" s="327"/>
      <c r="B6" s="329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32">
        <v>1</v>
      </c>
      <c r="B7" s="333">
        <v>2</v>
      </c>
      <c r="C7" s="314">
        <v>3</v>
      </c>
      <c r="D7" s="316">
        <v>4</v>
      </c>
      <c r="E7" s="316" t="s">
        <v>4</v>
      </c>
      <c r="F7" s="316">
        <v>6</v>
      </c>
      <c r="G7" s="316">
        <v>7</v>
      </c>
      <c r="H7" s="316" t="s">
        <v>79</v>
      </c>
      <c r="I7" s="316">
        <v>9</v>
      </c>
      <c r="J7" s="316">
        <v>10</v>
      </c>
      <c r="K7" s="349">
        <v>11</v>
      </c>
      <c r="L7" s="341">
        <v>12</v>
      </c>
      <c r="M7" s="341">
        <v>13</v>
      </c>
      <c r="N7" s="341" t="s">
        <v>80</v>
      </c>
      <c r="O7" s="316">
        <v>15</v>
      </c>
      <c r="P7" s="316">
        <v>16</v>
      </c>
      <c r="Q7" s="316" t="s">
        <v>81</v>
      </c>
      <c r="R7" s="316">
        <v>18</v>
      </c>
      <c r="S7" s="316">
        <v>19</v>
      </c>
      <c r="T7" s="316" t="s">
        <v>82</v>
      </c>
      <c r="U7" s="316">
        <v>21</v>
      </c>
      <c r="V7" s="316">
        <v>22</v>
      </c>
      <c r="W7" s="339" t="s">
        <v>97</v>
      </c>
      <c r="X7" s="335">
        <v>3</v>
      </c>
      <c r="Y7" s="300">
        <v>4</v>
      </c>
      <c r="Z7" s="300" t="s">
        <v>4</v>
      </c>
      <c r="AA7" s="300">
        <v>6</v>
      </c>
      <c r="AB7" s="300">
        <v>7</v>
      </c>
      <c r="AC7" s="300" t="s">
        <v>79</v>
      </c>
      <c r="AD7" s="324">
        <v>9</v>
      </c>
      <c r="AE7" s="324">
        <v>10</v>
      </c>
      <c r="AF7" s="346">
        <v>11</v>
      </c>
      <c r="AG7" s="332">
        <v>12</v>
      </c>
      <c r="AH7" s="332">
        <v>13</v>
      </c>
      <c r="AI7" s="332" t="s">
        <v>80</v>
      </c>
      <c r="AJ7" s="300">
        <v>15</v>
      </c>
      <c r="AK7" s="300">
        <v>16</v>
      </c>
      <c r="AL7" s="300" t="s">
        <v>81</v>
      </c>
      <c r="AM7" s="300">
        <v>18</v>
      </c>
      <c r="AN7" s="300">
        <v>19</v>
      </c>
      <c r="AO7" s="300" t="s">
        <v>82</v>
      </c>
      <c r="AP7" s="324">
        <v>21</v>
      </c>
      <c r="AQ7" s="324">
        <v>22</v>
      </c>
      <c r="AR7" s="346" t="s">
        <v>97</v>
      </c>
      <c r="AS7" s="300">
        <v>3</v>
      </c>
      <c r="AT7" s="300">
        <v>4</v>
      </c>
      <c r="AU7" s="300" t="s">
        <v>4</v>
      </c>
      <c r="AV7" s="300">
        <v>6</v>
      </c>
      <c r="AW7" s="300">
        <v>7</v>
      </c>
      <c r="AX7" s="300" t="s">
        <v>79</v>
      </c>
      <c r="AY7" s="324">
        <v>9</v>
      </c>
      <c r="AZ7" s="324">
        <v>10</v>
      </c>
      <c r="BA7" s="346">
        <v>11</v>
      </c>
      <c r="BB7" s="332">
        <v>12</v>
      </c>
      <c r="BC7" s="332">
        <v>13</v>
      </c>
      <c r="BD7" s="332" t="s">
        <v>80</v>
      </c>
      <c r="BE7" s="300">
        <v>15</v>
      </c>
      <c r="BF7" s="300">
        <v>16</v>
      </c>
      <c r="BG7" s="300" t="s">
        <v>81</v>
      </c>
      <c r="BH7" s="300">
        <v>18</v>
      </c>
      <c r="BI7" s="300">
        <v>19</v>
      </c>
      <c r="BJ7" s="300" t="s">
        <v>82</v>
      </c>
      <c r="BK7" s="324">
        <v>21</v>
      </c>
      <c r="BL7" s="324">
        <v>22</v>
      </c>
      <c r="BM7" s="346" t="s">
        <v>97</v>
      </c>
      <c r="BN7" s="300">
        <v>3</v>
      </c>
      <c r="BO7" s="300">
        <v>4</v>
      </c>
      <c r="BP7" s="300" t="s">
        <v>4</v>
      </c>
      <c r="BQ7" s="300">
        <v>6</v>
      </c>
      <c r="BR7" s="300">
        <v>7</v>
      </c>
      <c r="BS7" s="300" t="s">
        <v>79</v>
      </c>
      <c r="BT7" s="324">
        <v>9</v>
      </c>
      <c r="BU7" s="324">
        <v>10</v>
      </c>
      <c r="BV7" s="346">
        <v>11</v>
      </c>
      <c r="BW7" s="332">
        <v>12</v>
      </c>
      <c r="BX7" s="332">
        <v>13</v>
      </c>
      <c r="BY7" s="332" t="s">
        <v>80</v>
      </c>
      <c r="BZ7" s="300">
        <v>15</v>
      </c>
      <c r="CA7" s="300">
        <v>16</v>
      </c>
      <c r="CB7" s="300" t="s">
        <v>81</v>
      </c>
      <c r="CC7" s="300">
        <v>18</v>
      </c>
      <c r="CD7" s="300">
        <v>19</v>
      </c>
      <c r="CE7" s="300" t="s">
        <v>82</v>
      </c>
      <c r="CF7" s="324">
        <v>21</v>
      </c>
      <c r="CG7" s="324">
        <v>22</v>
      </c>
      <c r="CH7" s="346" t="s">
        <v>97</v>
      </c>
    </row>
    <row r="8" spans="1:86" ht="15.75" thickBot="1" x14ac:dyDescent="0.3">
      <c r="A8" s="332"/>
      <c r="B8" s="334"/>
      <c r="C8" s="315"/>
      <c r="D8" s="317"/>
      <c r="E8" s="317"/>
      <c r="F8" s="317"/>
      <c r="G8" s="317"/>
      <c r="H8" s="317"/>
      <c r="I8" s="317"/>
      <c r="J8" s="317"/>
      <c r="K8" s="350"/>
      <c r="L8" s="316"/>
      <c r="M8" s="316"/>
      <c r="N8" s="316"/>
      <c r="O8" s="317"/>
      <c r="P8" s="317"/>
      <c r="Q8" s="317"/>
      <c r="R8" s="317"/>
      <c r="S8" s="317"/>
      <c r="T8" s="317"/>
      <c r="U8" s="317"/>
      <c r="V8" s="317"/>
      <c r="W8" s="340"/>
      <c r="X8" s="336"/>
      <c r="Y8" s="330"/>
      <c r="Z8" s="330"/>
      <c r="AA8" s="330"/>
      <c r="AB8" s="330"/>
      <c r="AC8" s="330"/>
      <c r="AD8" s="325"/>
      <c r="AE8" s="325"/>
      <c r="AF8" s="347"/>
      <c r="AG8" s="300"/>
      <c r="AH8" s="300"/>
      <c r="AI8" s="300"/>
      <c r="AJ8" s="330"/>
      <c r="AK8" s="330"/>
      <c r="AL8" s="330"/>
      <c r="AM8" s="330"/>
      <c r="AN8" s="330"/>
      <c r="AO8" s="330"/>
      <c r="AP8" s="325"/>
      <c r="AQ8" s="325"/>
      <c r="AR8" s="347"/>
      <c r="AS8" s="301"/>
      <c r="AT8" s="301"/>
      <c r="AU8" s="301"/>
      <c r="AV8" s="301"/>
      <c r="AW8" s="301"/>
      <c r="AX8" s="301"/>
      <c r="AY8" s="352"/>
      <c r="AZ8" s="352"/>
      <c r="BA8" s="353"/>
      <c r="BB8" s="332"/>
      <c r="BC8" s="332"/>
      <c r="BD8" s="332"/>
      <c r="BE8" s="301"/>
      <c r="BF8" s="301"/>
      <c r="BG8" s="301"/>
      <c r="BH8" s="301"/>
      <c r="BI8" s="301"/>
      <c r="BJ8" s="301"/>
      <c r="BK8" s="352"/>
      <c r="BL8" s="352"/>
      <c r="BM8" s="353"/>
      <c r="BN8" s="301"/>
      <c r="BO8" s="301"/>
      <c r="BP8" s="301"/>
      <c r="BQ8" s="301"/>
      <c r="BR8" s="301"/>
      <c r="BS8" s="301"/>
      <c r="BT8" s="352"/>
      <c r="BU8" s="352"/>
      <c r="BV8" s="353"/>
      <c r="BW8" s="332"/>
      <c r="BX8" s="332"/>
      <c r="BY8" s="332"/>
      <c r="BZ8" s="301"/>
      <c r="CA8" s="301"/>
      <c r="CB8" s="301"/>
      <c r="CC8" s="301"/>
      <c r="CD8" s="301"/>
      <c r="CE8" s="301"/>
      <c r="CF8" s="352"/>
      <c r="CG8" s="352"/>
      <c r="CH8" s="353"/>
    </row>
    <row r="9" spans="1:86" ht="29.25" x14ac:dyDescent="0.25">
      <c r="A9" s="348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48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48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48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48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48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48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48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48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48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48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48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48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48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48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48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48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48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48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48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48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48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48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4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4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4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43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4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45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48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48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48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4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4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4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4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4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4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4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4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4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4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4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4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4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2" t="s">
        <v>73</v>
      </c>
      <c r="B2" s="342"/>
      <c r="C2" s="356">
        <f>+'Т1 - број запослених'!C2:L2</f>
        <v>0</v>
      </c>
      <c r="D2" s="356"/>
      <c r="E2" s="356"/>
      <c r="F2" s="356"/>
      <c r="G2" s="356"/>
      <c r="H2" s="356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59" t="s">
        <v>129</v>
      </c>
      <c r="E3" s="359"/>
      <c r="F3" s="359"/>
      <c r="G3" s="359"/>
      <c r="H3" s="359"/>
      <c r="I3" s="360"/>
      <c r="J3" s="360"/>
      <c r="K3" s="360"/>
      <c r="L3" s="360"/>
      <c r="M3" s="359"/>
      <c r="N3" s="359"/>
      <c r="O3" s="359"/>
      <c r="P3" s="359"/>
    </row>
    <row r="4" spans="1:21" ht="55.5" customHeight="1" x14ac:dyDescent="0.3">
      <c r="B4" s="222" t="s">
        <v>13</v>
      </c>
      <c r="C4" s="357" t="s">
        <v>130</v>
      </c>
      <c r="D4" s="358"/>
      <c r="E4" s="358"/>
      <c r="F4" s="358"/>
      <c r="G4" s="358"/>
      <c r="H4" s="358"/>
      <c r="I4" s="362" t="s">
        <v>139</v>
      </c>
      <c r="J4" s="358"/>
      <c r="K4" s="363"/>
      <c r="L4" s="245"/>
      <c r="M4" s="358" t="s">
        <v>113</v>
      </c>
      <c r="N4" s="358"/>
      <c r="O4" s="358"/>
      <c r="P4" s="358"/>
      <c r="Q4" s="358"/>
      <c r="R4" s="361"/>
    </row>
    <row r="5" spans="1:21" ht="95.25" customHeight="1" x14ac:dyDescent="0.25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134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 x14ac:dyDescent="0.25">
      <c r="A6" s="332">
        <v>1</v>
      </c>
      <c r="B6" s="300">
        <v>2</v>
      </c>
      <c r="C6" s="300">
        <v>3</v>
      </c>
      <c r="D6" s="300">
        <v>4</v>
      </c>
      <c r="E6" s="300">
        <v>5</v>
      </c>
      <c r="F6" s="300">
        <v>6</v>
      </c>
      <c r="G6" s="324">
        <v>7</v>
      </c>
      <c r="H6" s="333">
        <v>8</v>
      </c>
      <c r="I6" s="364">
        <v>9</v>
      </c>
      <c r="J6" s="300">
        <v>10</v>
      </c>
      <c r="K6" s="366">
        <v>11</v>
      </c>
      <c r="L6" s="293"/>
      <c r="M6" s="354">
        <v>12</v>
      </c>
      <c r="N6" s="300">
        <v>13</v>
      </c>
      <c r="O6" s="324">
        <v>14</v>
      </c>
      <c r="P6" s="300">
        <v>15</v>
      </c>
      <c r="Q6" s="324">
        <v>16</v>
      </c>
      <c r="R6" s="300">
        <v>17</v>
      </c>
    </row>
    <row r="7" spans="1:21" x14ac:dyDescent="0.25">
      <c r="A7" s="332"/>
      <c r="B7" s="301"/>
      <c r="C7" s="301"/>
      <c r="D7" s="301"/>
      <c r="E7" s="301"/>
      <c r="F7" s="301"/>
      <c r="G7" s="352"/>
      <c r="H7" s="334"/>
      <c r="I7" s="365"/>
      <c r="J7" s="301"/>
      <c r="K7" s="367"/>
      <c r="L7" s="294"/>
      <c r="M7" s="355"/>
      <c r="N7" s="301"/>
      <c r="O7" s="352"/>
      <c r="P7" s="301"/>
      <c r="Q7" s="352"/>
      <c r="R7" s="301"/>
    </row>
    <row r="8" spans="1:21" ht="29.25" x14ac:dyDescent="0.25">
      <c r="A8" s="348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I8*1.07*12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48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53" si="0">I9*1.07*12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48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48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48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48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48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48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8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48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48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48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48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48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48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48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48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48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48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48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48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48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48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4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4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4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43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4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45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48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48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48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4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4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4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4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4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4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4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4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4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4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 t="shared" si="0"/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si="0"/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0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0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password="F25C" sheet="1"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2" t="s">
        <v>73</v>
      </c>
      <c r="B2" s="342"/>
      <c r="C2" s="369">
        <f>+'Т1 - број запослених'!C2:L2</f>
        <v>0</v>
      </c>
      <c r="D2" s="369"/>
      <c r="E2" s="369"/>
      <c r="F2" s="369"/>
      <c r="G2" s="7"/>
      <c r="H2" s="7"/>
    </row>
    <row r="4" spans="1:9" ht="43.5" customHeight="1" x14ac:dyDescent="0.25">
      <c r="B4" s="368" t="s">
        <v>117</v>
      </c>
      <c r="C4" s="368"/>
      <c r="D4" s="368"/>
      <c r="E4" s="368"/>
      <c r="F4" s="368"/>
      <c r="G4" s="368"/>
      <c r="H4" s="368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1" t="s">
        <v>73</v>
      </c>
      <c r="B2" s="381"/>
      <c r="C2" s="373">
        <f>+'Т1 - број запослених'!C2:L2</f>
        <v>0</v>
      </c>
      <c r="D2" s="373"/>
      <c r="E2" s="373"/>
      <c r="F2" s="373"/>
    </row>
    <row r="3" spans="1:15" x14ac:dyDescent="0.25">
      <c r="A3" s="7"/>
      <c r="B3" s="7"/>
    </row>
    <row r="4" spans="1:15" ht="15.75" x14ac:dyDescent="0.25">
      <c r="C4" s="342" t="s">
        <v>120</v>
      </c>
      <c r="D4" s="342"/>
      <c r="E4" s="342"/>
      <c r="F4" s="342"/>
      <c r="G4" s="342"/>
      <c r="H4" s="342"/>
      <c r="I4" s="13"/>
      <c r="J4" s="13"/>
    </row>
    <row r="6" spans="1:15" ht="19.5" customHeight="1" x14ac:dyDescent="0.3">
      <c r="B6" s="226" t="s">
        <v>104</v>
      </c>
      <c r="C6" s="385">
        <v>2023</v>
      </c>
      <c r="D6" s="385"/>
      <c r="E6" s="385"/>
      <c r="F6" s="385"/>
      <c r="G6" s="385"/>
      <c r="H6" s="385"/>
      <c r="I6" s="370">
        <v>2024</v>
      </c>
      <c r="J6" s="371"/>
      <c r="K6" s="371"/>
      <c r="L6" s="372"/>
    </row>
    <row r="7" spans="1:15" ht="37.5" customHeight="1" x14ac:dyDescent="0.25">
      <c r="A7" s="374" t="s">
        <v>2</v>
      </c>
      <c r="B7" s="382" t="s">
        <v>0</v>
      </c>
      <c r="C7" s="377" t="s">
        <v>107</v>
      </c>
      <c r="D7" s="378"/>
      <c r="E7" s="377" t="s">
        <v>135</v>
      </c>
      <c r="F7" s="378"/>
      <c r="G7" s="374" t="s">
        <v>136</v>
      </c>
      <c r="H7" s="374" t="s">
        <v>137</v>
      </c>
      <c r="I7" s="379" t="s">
        <v>121</v>
      </c>
      <c r="J7" s="380"/>
      <c r="K7" s="374" t="s">
        <v>122</v>
      </c>
      <c r="L7" s="374" t="s">
        <v>123</v>
      </c>
    </row>
    <row r="8" spans="1:15" ht="30" customHeight="1" x14ac:dyDescent="0.25">
      <c r="A8" s="375"/>
      <c r="B8" s="383"/>
      <c r="C8" s="374" t="s">
        <v>37</v>
      </c>
      <c r="D8" s="49" t="s">
        <v>60</v>
      </c>
      <c r="E8" s="374" t="s">
        <v>37</v>
      </c>
      <c r="F8" s="49" t="s">
        <v>60</v>
      </c>
      <c r="G8" s="375"/>
      <c r="H8" s="375"/>
      <c r="I8" s="374" t="s">
        <v>37</v>
      </c>
      <c r="J8" s="49" t="s">
        <v>60</v>
      </c>
      <c r="K8" s="375"/>
      <c r="L8" s="375"/>
    </row>
    <row r="9" spans="1:15" ht="56.25" customHeight="1" x14ac:dyDescent="0.25">
      <c r="A9" s="376"/>
      <c r="B9" s="384"/>
      <c r="C9" s="376"/>
      <c r="D9" s="76"/>
      <c r="E9" s="376"/>
      <c r="F9" s="76"/>
      <c r="G9" s="376"/>
      <c r="H9" s="376"/>
      <c r="I9" s="376"/>
      <c r="J9" s="76"/>
      <c r="K9" s="376"/>
      <c r="L9" s="376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48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8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48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48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48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8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8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8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48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48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48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3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2" t="s">
        <v>73</v>
      </c>
      <c r="B2" s="342"/>
      <c r="C2" s="356">
        <f>+'Т1 - број запослених'!C2:L2</f>
        <v>0</v>
      </c>
      <c r="D2" s="356"/>
      <c r="E2" s="356"/>
      <c r="F2" s="356"/>
      <c r="G2" s="356"/>
      <c r="H2" s="356"/>
      <c r="I2" s="75"/>
      <c r="J2" s="75"/>
    </row>
    <row r="4" spans="1:28" ht="15.75" x14ac:dyDescent="0.25">
      <c r="C4" s="342" t="s">
        <v>124</v>
      </c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395" t="s">
        <v>2</v>
      </c>
      <c r="B7" s="395" t="s">
        <v>14</v>
      </c>
      <c r="C7" s="386" t="s">
        <v>15</v>
      </c>
      <c r="D7" s="386" t="s">
        <v>16</v>
      </c>
      <c r="E7" s="389" t="s">
        <v>35</v>
      </c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1"/>
      <c r="T7" s="386" t="s">
        <v>19</v>
      </c>
      <c r="U7" s="386" t="s">
        <v>21</v>
      </c>
      <c r="V7" s="386" t="s">
        <v>68</v>
      </c>
      <c r="W7" s="386" t="s">
        <v>106</v>
      </c>
      <c r="X7" s="386" t="s">
        <v>72</v>
      </c>
      <c r="Y7" s="386" t="s">
        <v>74</v>
      </c>
      <c r="Z7" s="386" t="s">
        <v>67</v>
      </c>
      <c r="AA7" s="386" t="s">
        <v>22</v>
      </c>
      <c r="AB7" s="386" t="s">
        <v>23</v>
      </c>
    </row>
    <row r="8" spans="1:28" ht="141" customHeight="1" x14ac:dyDescent="0.25">
      <c r="A8" s="396"/>
      <c r="B8" s="396"/>
      <c r="C8" s="387"/>
      <c r="D8" s="387"/>
      <c r="E8" s="389" t="s">
        <v>75</v>
      </c>
      <c r="F8" s="391"/>
      <c r="G8" s="389" t="s">
        <v>71</v>
      </c>
      <c r="H8" s="391"/>
      <c r="I8" s="389" t="s">
        <v>34</v>
      </c>
      <c r="J8" s="391"/>
      <c r="K8" s="389" t="s">
        <v>42</v>
      </c>
      <c r="L8" s="391"/>
      <c r="M8" s="389" t="s">
        <v>105</v>
      </c>
      <c r="N8" s="391"/>
      <c r="O8" s="389" t="s">
        <v>17</v>
      </c>
      <c r="P8" s="391"/>
      <c r="Q8" s="389" t="s">
        <v>100</v>
      </c>
      <c r="R8" s="391"/>
      <c r="S8" s="386" t="s">
        <v>18</v>
      </c>
      <c r="T8" s="387"/>
      <c r="U8" s="387"/>
      <c r="V8" s="387"/>
      <c r="W8" s="387"/>
      <c r="X8" s="387"/>
      <c r="Y8" s="387"/>
      <c r="Z8" s="387"/>
      <c r="AA8" s="387"/>
      <c r="AB8" s="387"/>
    </row>
    <row r="9" spans="1:28" ht="82.5" customHeight="1" x14ac:dyDescent="0.25">
      <c r="A9" s="397"/>
      <c r="B9" s="397"/>
      <c r="C9" s="388"/>
      <c r="D9" s="388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8"/>
      <c r="T9" s="388"/>
      <c r="U9" s="388"/>
      <c r="V9" s="388"/>
      <c r="W9" s="388"/>
      <c r="X9" s="388"/>
      <c r="Y9" s="388"/>
      <c r="Z9" s="388"/>
      <c r="AA9" s="388"/>
      <c r="AB9" s="388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/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73">
        <f>U11-1930</f>
        <v>-1930</v>
      </c>
      <c r="X11" s="73"/>
      <c r="Y11" s="73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5">
        <v>2</v>
      </c>
      <c r="B12" s="56" t="s">
        <v>64</v>
      </c>
      <c r="C12" s="68"/>
      <c r="D12" s="68"/>
      <c r="E12" s="70" t="s">
        <v>41</v>
      </c>
      <c r="F12" s="68"/>
      <c r="G12" s="70" t="s">
        <v>41</v>
      </c>
      <c r="H12" s="68"/>
      <c r="I12" s="70" t="s">
        <v>41</v>
      </c>
      <c r="J12" s="68"/>
      <c r="K12" s="70" t="s">
        <v>41</v>
      </c>
      <c r="L12" s="68"/>
      <c r="M12" s="70" t="s">
        <v>41</v>
      </c>
      <c r="N12" s="68"/>
      <c r="O12" s="70" t="s">
        <v>41</v>
      </c>
      <c r="P12" s="68"/>
      <c r="Q12" s="244" t="s">
        <v>41</v>
      </c>
      <c r="R12" s="68"/>
      <c r="S12" s="19">
        <f t="shared" ref="S12:S21" si="0">C12+D12+F12+H12+J12+L12+N12+P12+R12</f>
        <v>0</v>
      </c>
      <c r="T12" s="68"/>
      <c r="U12" s="20">
        <f>S12*T12</f>
        <v>0</v>
      </c>
      <c r="V12" s="74"/>
      <c r="W12" s="73">
        <f t="shared" ref="W12:W31" si="1">U12-1930</f>
        <v>-1930</v>
      </c>
      <c r="X12" s="74"/>
      <c r="Y12" s="74"/>
      <c r="Z12" s="20">
        <f t="shared" ref="Z12:Z21" si="2">U12*V12+X12+Y12</f>
        <v>0</v>
      </c>
      <c r="AA12" s="20">
        <f t="shared" ref="AA12:AA21" si="3">(W12/0.701)*V12</f>
        <v>0</v>
      </c>
      <c r="AB12" s="20">
        <f t="shared" ref="AB12:AB21" si="4">AA12+(AA12*16.15%)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si="0"/>
        <v>12.05</v>
      </c>
      <c r="T13" s="68"/>
      <c r="U13" s="20">
        <f t="shared" ref="U13:U31" si="5">S13*T13</f>
        <v>0</v>
      </c>
      <c r="V13" s="74"/>
      <c r="W13" s="73">
        <f t="shared" si="1"/>
        <v>-1930</v>
      </c>
      <c r="X13" s="74"/>
      <c r="Y13" s="74"/>
      <c r="Z13" s="20">
        <f t="shared" si="2"/>
        <v>0</v>
      </c>
      <c r="AA13" s="20">
        <f t="shared" si="3"/>
        <v>0</v>
      </c>
      <c r="AB13" s="20">
        <f t="shared" si="4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5"/>
        <v>0</v>
      </c>
      <c r="V14" s="73"/>
      <c r="W14" s="73">
        <f t="shared" si="1"/>
        <v>-1930</v>
      </c>
      <c r="X14" s="73"/>
      <c r="Y14" s="73"/>
      <c r="Z14" s="20">
        <f t="shared" si="2"/>
        <v>0</v>
      </c>
      <c r="AA14" s="20">
        <f t="shared" si="3"/>
        <v>0</v>
      </c>
      <c r="AB14" s="20">
        <f t="shared" si="4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5"/>
        <v>0</v>
      </c>
      <c r="V15" s="73"/>
      <c r="W15" s="73">
        <f t="shared" si="1"/>
        <v>-1930</v>
      </c>
      <c r="X15" s="73"/>
      <c r="Y15" s="73"/>
      <c r="Z15" s="20">
        <f t="shared" si="2"/>
        <v>0</v>
      </c>
      <c r="AA15" s="20">
        <f t="shared" si="3"/>
        <v>0</v>
      </c>
      <c r="AB15" s="20">
        <f t="shared" si="4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5"/>
        <v>0</v>
      </c>
      <c r="V16" s="73"/>
      <c r="W16" s="73">
        <f t="shared" si="1"/>
        <v>-1930</v>
      </c>
      <c r="X16" s="73"/>
      <c r="Y16" s="73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5"/>
        <v>0</v>
      </c>
      <c r="V17" s="73"/>
      <c r="W17" s="73">
        <f t="shared" si="1"/>
        <v>-1930</v>
      </c>
      <c r="X17" s="73"/>
      <c r="Y17" s="73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5"/>
        <v>0</v>
      </c>
      <c r="V18" s="73"/>
      <c r="W18" s="73">
        <f t="shared" si="1"/>
        <v>-1930</v>
      </c>
      <c r="X18" s="73"/>
      <c r="Y18" s="73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5"/>
        <v>0</v>
      </c>
      <c r="V19" s="73"/>
      <c r="W19" s="73">
        <f t="shared" si="1"/>
        <v>-1930</v>
      </c>
      <c r="X19" s="73"/>
      <c r="Y19" s="73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5"/>
        <v>0</v>
      </c>
      <c r="V20" s="73"/>
      <c r="W20" s="73">
        <f t="shared" si="1"/>
        <v>-1930</v>
      </c>
      <c r="X20" s="73"/>
      <c r="Y20" s="73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5"/>
        <v>0</v>
      </c>
      <c r="V21" s="73"/>
      <c r="W21" s="73">
        <f t="shared" si="1"/>
        <v>-1930</v>
      </c>
      <c r="X21" s="73"/>
      <c r="Y21" s="73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5"/>
        <v>0</v>
      </c>
      <c r="V22" s="63">
        <f t="shared" ref="V22:AB22" si="6">SUM(V23:V31)</f>
        <v>0</v>
      </c>
      <c r="W22" s="73">
        <f t="shared" si="1"/>
        <v>-1930</v>
      </c>
      <c r="X22" s="63">
        <f t="shared" si="6"/>
        <v>0</v>
      </c>
      <c r="Y22" s="63">
        <f t="shared" si="6"/>
        <v>0</v>
      </c>
      <c r="Z22" s="63">
        <f t="shared" si="6"/>
        <v>0</v>
      </c>
      <c r="AA22" s="63">
        <f t="shared" si="6"/>
        <v>0</v>
      </c>
      <c r="AB22" s="63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5"/>
        <v>0</v>
      </c>
      <c r="V23" s="73"/>
      <c r="W23" s="73">
        <f t="shared" si="1"/>
        <v>-1930</v>
      </c>
      <c r="X23" s="73"/>
      <c r="Y23" s="73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5"/>
        <v>0</v>
      </c>
      <c r="V24" s="73"/>
      <c r="W24" s="73">
        <f t="shared" si="1"/>
        <v>-1930</v>
      </c>
      <c r="X24" s="73"/>
      <c r="Y24" s="73"/>
      <c r="Z24" s="20">
        <f t="shared" ref="Z24:Z31" si="8">U24*V24+X24+Y24</f>
        <v>0</v>
      </c>
      <c r="AA24" s="20">
        <f t="shared" ref="AA24:AA31" si="9">(W24/0.701)*V24</f>
        <v>0</v>
      </c>
      <c r="AB24" s="20">
        <f t="shared" ref="AB24:AB31" si="10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5"/>
        <v>0</v>
      </c>
      <c r="V25" s="73"/>
      <c r="W25" s="73">
        <f t="shared" si="1"/>
        <v>-1930</v>
      </c>
      <c r="X25" s="73"/>
      <c r="Y25" s="73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5"/>
        <v>0</v>
      </c>
      <c r="V26" s="73"/>
      <c r="W26" s="73">
        <f t="shared" si="1"/>
        <v>-1930</v>
      </c>
      <c r="X26" s="73"/>
      <c r="Y26" s="73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5"/>
        <v>0</v>
      </c>
      <c r="V27" s="73"/>
      <c r="W27" s="73">
        <f t="shared" si="1"/>
        <v>-1930</v>
      </c>
      <c r="X27" s="73"/>
      <c r="Y27" s="73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5"/>
        <v>0</v>
      </c>
      <c r="V28" s="73"/>
      <c r="W28" s="73">
        <f t="shared" si="1"/>
        <v>-1930</v>
      </c>
      <c r="X28" s="73"/>
      <c r="Y28" s="73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5"/>
        <v>0</v>
      </c>
      <c r="V29" s="73"/>
      <c r="W29" s="73">
        <f t="shared" si="1"/>
        <v>-1930</v>
      </c>
      <c r="X29" s="73"/>
      <c r="Y29" s="73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5"/>
        <v>0</v>
      </c>
      <c r="V30" s="73"/>
      <c r="W30" s="73">
        <f t="shared" si="1"/>
        <v>-1930</v>
      </c>
      <c r="X30" s="73"/>
      <c r="Y30" s="73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5"/>
        <v>0</v>
      </c>
      <c r="V31" s="73"/>
      <c r="W31" s="73">
        <f t="shared" si="1"/>
        <v>-1930</v>
      </c>
      <c r="X31" s="73"/>
      <c r="Y31" s="73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73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89" t="s">
        <v>67</v>
      </c>
      <c r="W34" s="390"/>
      <c r="X34" s="391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392">
        <f>Z32</f>
        <v>0</v>
      </c>
      <c r="W35" s="393"/>
      <c r="X35" s="394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P11" sqref="P11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2" t="s">
        <v>73</v>
      </c>
      <c r="B2" s="342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42" t="s">
        <v>138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13"/>
    </row>
    <row r="6" spans="1:12" ht="18.75" x14ac:dyDescent="0.3">
      <c r="B6" s="226" t="s">
        <v>95</v>
      </c>
      <c r="C6" s="398">
        <v>2023</v>
      </c>
      <c r="D6" s="399"/>
      <c r="E6" s="399"/>
      <c r="F6" s="400"/>
      <c r="G6" s="398">
        <v>2024</v>
      </c>
      <c r="H6" s="399"/>
      <c r="I6" s="399"/>
      <c r="J6" s="400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48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48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48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48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48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48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48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48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48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48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48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Maja Marković</cp:lastModifiedBy>
  <cp:lastPrinted>2023-07-05T07:48:29Z</cp:lastPrinted>
  <dcterms:created xsi:type="dcterms:W3CDTF">2015-10-27T15:40:46Z</dcterms:created>
  <dcterms:modified xsi:type="dcterms:W3CDTF">2023-07-05T08:05:32Z</dcterms:modified>
</cp:coreProperties>
</file>